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'Arkusz1'!$A$1:$P$83</definedName>
  </definedNames>
  <calcPr fullCalcOnLoad="1"/>
</workbook>
</file>

<file path=xl/sharedStrings.xml><?xml version="1.0" encoding="utf-8"?>
<sst xmlns="http://schemas.openxmlformats.org/spreadsheetml/2006/main" count="326" uniqueCount="131">
  <si>
    <t>WYKAZ  DRÓG  POWIATOWYCH  Z  PODZIAŁEM  NA  STANDARDY</t>
  </si>
  <si>
    <t>REJON  III</t>
  </si>
  <si>
    <t>nr</t>
  </si>
  <si>
    <t>kl.</t>
  </si>
  <si>
    <t>nazwa</t>
  </si>
  <si>
    <t>gmina</t>
  </si>
  <si>
    <t>od</t>
  </si>
  <si>
    <t>do</t>
  </si>
  <si>
    <t>dłu-</t>
  </si>
  <si>
    <t>bitu-</t>
  </si>
  <si>
    <t>beto-</t>
  </si>
  <si>
    <t>kostka</t>
  </si>
  <si>
    <t>bruk</t>
  </si>
  <si>
    <t>grunt</t>
  </si>
  <si>
    <t>n</t>
  </si>
  <si>
    <t>Standard z.u.d.</t>
  </si>
  <si>
    <t>drogi</t>
  </si>
  <si>
    <t>dr.</t>
  </si>
  <si>
    <t>km</t>
  </si>
  <si>
    <t>gość</t>
  </si>
  <si>
    <t>miczna</t>
  </si>
  <si>
    <t>nowa</t>
  </si>
  <si>
    <t>klinkier</t>
  </si>
  <si>
    <t>stab.</t>
  </si>
  <si>
    <t>o</t>
  </si>
  <si>
    <t>V</t>
  </si>
  <si>
    <t>VI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</si>
  <si>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</si>
  <si>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</si>
  <si>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</si>
  <si>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</si>
  <si>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</si>
  <si>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</si>
  <si>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</si>
  <si>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</si>
  <si>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</si>
  <si>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</si>
  <si>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</si>
  <si>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</si>
  <si>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</si>
  <si>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</si>
  <si>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3238L</t>
  </si>
  <si>
    <t>G</t>
  </si>
  <si>
    <t>Grabowiec Góra  - Rogów -Miączyn</t>
  </si>
  <si>
    <t>Miączyn</t>
  </si>
  <si>
    <t>3246L</t>
  </si>
  <si>
    <t xml:space="preserve">Sitno -Łabunki </t>
  </si>
  <si>
    <t>Łabunie</t>
  </si>
  <si>
    <t>3268L</t>
  </si>
  <si>
    <t>Wólka Łabuńska -Komarów Osada -Przewale</t>
  </si>
  <si>
    <t>Komarów</t>
  </si>
  <si>
    <t>3286L</t>
  </si>
  <si>
    <t>od dr.843 -Sitno - Miączyn</t>
  </si>
  <si>
    <t>Sitno</t>
  </si>
  <si>
    <t>Razem kl. G</t>
  </si>
  <si>
    <t>3228L</t>
  </si>
  <si>
    <t>L</t>
  </si>
  <si>
    <t>Skierbieszów - Tuczępy</t>
  </si>
  <si>
    <t>Grabowiec</t>
  </si>
  <si>
    <t>g</t>
  </si>
  <si>
    <t>3231L</t>
  </si>
  <si>
    <t>Tuczępy - Szczelatyn</t>
  </si>
  <si>
    <t>3232L</t>
  </si>
  <si>
    <t>Czechówka - Hołużno -Ornatowice</t>
  </si>
  <si>
    <t>3233L</t>
  </si>
  <si>
    <t>Uchanie - Grabowie</t>
  </si>
  <si>
    <t>3234L</t>
  </si>
  <si>
    <t>Ornatowice - Skibice</t>
  </si>
  <si>
    <t>3235L</t>
  </si>
  <si>
    <t>od dr. 3233L -Szystowice - Ostrówek</t>
  </si>
  <si>
    <t>w</t>
  </si>
  <si>
    <t>3237L</t>
  </si>
  <si>
    <t>Grabowiec Góra - Horyszów</t>
  </si>
  <si>
    <t>3239L</t>
  </si>
  <si>
    <t>Szczelatyn - Rogów</t>
  </si>
  <si>
    <t>3241L</t>
  </si>
  <si>
    <t>Wolica Uchańska - Majdan Żukowski- Sitno</t>
  </si>
  <si>
    <t>Skierbieszów</t>
  </si>
  <si>
    <t>3257L</t>
  </si>
  <si>
    <t>Ruszów - Wierzbie - Łabunie</t>
  </si>
  <si>
    <t>Zamość</t>
  </si>
  <si>
    <t>3267L</t>
  </si>
  <si>
    <t>Komarów-Osada-Księżostany-Majdan.Krynicki</t>
  </si>
  <si>
    <t>3273L</t>
  </si>
  <si>
    <t>Wolica Sniatycka - Komarów Dolny</t>
  </si>
  <si>
    <t>3279L</t>
  </si>
  <si>
    <t>Śniatycze - Dub</t>
  </si>
  <si>
    <t>u</t>
  </si>
  <si>
    <t>3283L</t>
  </si>
  <si>
    <t>Zubowice - Czartowczyk</t>
  </si>
  <si>
    <t>3287L</t>
  </si>
  <si>
    <t>Uchanie - Werbkowice</t>
  </si>
  <si>
    <t>Razem kl. L</t>
  </si>
  <si>
    <t>1839L</t>
  </si>
  <si>
    <t>Z</t>
  </si>
  <si>
    <t>Wojsławice -Tuczępy - Grabowiec</t>
  </si>
  <si>
    <t>3230L</t>
  </si>
  <si>
    <t>Skierbieszów - Grabowiec - Hrubieszów</t>
  </si>
  <si>
    <t>3240L</t>
  </si>
  <si>
    <t>Świdniki- Żuków - Żuków Łagodziński</t>
  </si>
  <si>
    <t>3244L</t>
  </si>
  <si>
    <t>Czołki-Kornelówka do dr . 3241L</t>
  </si>
  <si>
    <t>3245L</t>
  </si>
  <si>
    <t>Horyszów - Karp</t>
  </si>
  <si>
    <t>Sitno - Łabuńki</t>
  </si>
  <si>
    <t>3258L</t>
  </si>
  <si>
    <t>Łabunie - Majdan Ruszowski- Rachodoszcze</t>
  </si>
  <si>
    <t>Adamów</t>
  </si>
  <si>
    <t>3265L</t>
  </si>
  <si>
    <t>Boża Wola-Namule-Majdan Krynicki -Janówka</t>
  </si>
  <si>
    <t>3266L</t>
  </si>
  <si>
    <t>Polany -Krynice - Janówka</t>
  </si>
  <si>
    <t>3270L</t>
  </si>
  <si>
    <t>Łabuńki - Barchaczów - Zubowice</t>
  </si>
  <si>
    <t>3272L</t>
  </si>
  <si>
    <t>Karp -Cześniki- Wolica Śniatycka</t>
  </si>
  <si>
    <t>nieciągłość</t>
  </si>
  <si>
    <t xml:space="preserve"> </t>
  </si>
  <si>
    <t>3274L</t>
  </si>
  <si>
    <t>Miączyn -Niewirków - Dub</t>
  </si>
  <si>
    <t>3275L</t>
  </si>
  <si>
    <t>Kotlice - Zubowice</t>
  </si>
  <si>
    <t>3280L</t>
  </si>
  <si>
    <t>Komarów Osada - Karolówka</t>
  </si>
  <si>
    <t>3281L</t>
  </si>
  <si>
    <t>Wolica Brzozowa -Sosnowa Dębowa- Kraczew</t>
  </si>
  <si>
    <t>3282L</t>
  </si>
  <si>
    <t>Komarów Górny- do dr. 3281L</t>
  </si>
  <si>
    <t>Razem kl. Z</t>
  </si>
  <si>
    <t>RAZEM  REJON  NR  III</t>
  </si>
  <si>
    <t xml:space="preserve">OGÓŁEM   V, VI  STANDARD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</si>
</sst>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0"/>
      <color indexed="10"/>
      <name val="Arial CE"/>
      <family val="2"/>
    </font>
    <font>
      <b/>
      <sz val="9"/>
      <name val="Arial CE"/>
      <family val="2"/>
    </font>
    <font>
      <b/>
      <sz val="9"/>
      <color indexed="10"/>
      <name val="Arial CE"/>
      <family val="2"/>
    </font>
    <font>
      <sz val="10"/>
      <color indexed="12"/>
      <name val="Arial CE"/>
      <family val="2"/>
    </font>
    <font>
      <b/>
      <i/>
      <sz val="10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i/>
      <sz val="10"/>
      <name val="Arial CE"/>
      <family val="2"/>
    </font>
    <font>
      <i/>
      <sz val="10"/>
      <color indexed="12"/>
      <name val="Arial CE"/>
      <family val="2"/>
    </font>
    <font>
      <sz val="9"/>
      <name val="Arial CE"/>
      <family val="2"/>
    </font>
    <font>
      <sz val="9"/>
      <color indexed="12"/>
      <name val="Arial CE"/>
      <family val="2"/>
    </font>
    <font>
      <b/>
      <sz val="11"/>
      <name val="Arial CE"/>
      <family val="2"/>
    </font>
    <font>
      <b/>
      <u val="single"/>
      <sz val="11"/>
      <name val="Arial CE"/>
      <family val="2"/>
    </font>
    <font>
      <b/>
      <i/>
      <u val="single"/>
      <sz val="11"/>
      <name val="Arial CE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11"/>
      <color indexed="12"/>
      <name val="Arial CE"/>
      <family val="2"/>
    </font>
    <font>
      <b/>
      <u val="single"/>
      <sz val="11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1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4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6" fillId="0" borderId="23" xfId="0" applyFont="1" applyBorder="1" applyAlignment="1">
      <alignment/>
    </xf>
    <xf numFmtId="0" fontId="6" fillId="0" borderId="25" xfId="0" applyFont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 horizontal="center"/>
    </xf>
    <xf numFmtId="0" fontId="0" fillId="34" borderId="23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6" fillId="0" borderId="23" xfId="0" applyFont="1" applyBorder="1" applyAlignment="1">
      <alignment horizontal="right"/>
    </xf>
    <xf numFmtId="0" fontId="6" fillId="0" borderId="25" xfId="0" applyFont="1" applyBorder="1" applyAlignment="1">
      <alignment horizontal="right"/>
    </xf>
    <xf numFmtId="0" fontId="0" fillId="0" borderId="23" xfId="0" applyFont="1" applyBorder="1" applyAlignment="1">
      <alignment shrinkToFit="1"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Border="1" applyAlignment="1">
      <alignment/>
    </xf>
    <xf numFmtId="0" fontId="8" fillId="0" borderId="29" xfId="0" applyFont="1" applyBorder="1" applyAlignment="1">
      <alignment/>
    </xf>
    <xf numFmtId="0" fontId="0" fillId="0" borderId="29" xfId="0" applyBorder="1" applyAlignment="1">
      <alignment/>
    </xf>
    <xf numFmtId="0" fontId="7" fillId="0" borderId="29" xfId="0" applyFont="1" applyBorder="1" applyAlignment="1">
      <alignment/>
    </xf>
    <xf numFmtId="0" fontId="0" fillId="0" borderId="30" xfId="0" applyBorder="1" applyAlignment="1">
      <alignment/>
    </xf>
    <xf numFmtId="0" fontId="9" fillId="0" borderId="29" xfId="0" applyFont="1" applyBorder="1" applyAlignment="1">
      <alignment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8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Alignment="1">
      <alignment/>
    </xf>
    <xf numFmtId="0" fontId="10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6" fillId="0" borderId="38" xfId="0" applyFont="1" applyBorder="1" applyAlignment="1">
      <alignment/>
    </xf>
    <xf numFmtId="0" fontId="11" fillId="0" borderId="22" xfId="0" applyFont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38" xfId="0" applyFont="1" applyBorder="1" applyAlignment="1">
      <alignment/>
    </xf>
    <xf numFmtId="0" fontId="11" fillId="0" borderId="0" xfId="0" applyFont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4" fillId="0" borderId="23" xfId="0" applyFont="1" applyBorder="1" applyAlignment="1">
      <alignment/>
    </xf>
    <xf numFmtId="0" fontId="14" fillId="0" borderId="25" xfId="0" applyFont="1" applyBorder="1" applyAlignment="1">
      <alignment/>
    </xf>
    <xf numFmtId="0" fontId="13" fillId="0" borderId="0" xfId="0" applyFont="1" applyAlignment="1">
      <alignment/>
    </xf>
    <xf numFmtId="0" fontId="3" fillId="0" borderId="23" xfId="0" applyFont="1" applyBorder="1" applyAlignment="1">
      <alignment/>
    </xf>
    <xf numFmtId="0" fontId="10" fillId="0" borderId="39" xfId="0" applyFont="1" applyBorder="1" applyAlignment="1">
      <alignment/>
    </xf>
    <xf numFmtId="0" fontId="0" fillId="0" borderId="40" xfId="0" applyFont="1" applyBorder="1" applyAlignment="1">
      <alignment horizontal="center"/>
    </xf>
    <xf numFmtId="0" fontId="10" fillId="0" borderId="40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41" xfId="0" applyFont="1" applyBorder="1" applyAlignment="1">
      <alignment/>
    </xf>
    <xf numFmtId="0" fontId="0" fillId="0" borderId="41" xfId="0" applyBorder="1" applyAlignment="1">
      <alignment/>
    </xf>
    <xf numFmtId="0" fontId="7" fillId="0" borderId="41" xfId="0" applyFont="1" applyBorder="1" applyAlignment="1">
      <alignment/>
    </xf>
    <xf numFmtId="0" fontId="0" fillId="0" borderId="42" xfId="0" applyBorder="1" applyAlignment="1">
      <alignment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0" fillId="0" borderId="44" xfId="0" applyBorder="1" applyAlignment="1">
      <alignment/>
    </xf>
    <xf numFmtId="0" fontId="8" fillId="0" borderId="44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45" xfId="0" applyFont="1" applyBorder="1" applyAlignment="1">
      <alignment/>
    </xf>
    <xf numFmtId="0" fontId="16" fillId="0" borderId="46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0" fillId="33" borderId="50" xfId="0" applyFont="1" applyFill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5" fillId="0" borderId="52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2"/>
  <sheetViews>
    <sheetView tabSelected="1" zoomScalePageLayoutView="0" workbookViewId="0" topLeftCell="A61">
      <selection activeCell="P83" sqref="A1:P83"/>
    </sheetView>
  </sheetViews>
  <sheetFormatPr defaultColWidth="9.00390625" defaultRowHeight="12.75"/>
  <cols>
    <col min="1" max="1" width="6.625" style="0" customWidth="1"/>
    <col min="2" max="2" width="2.75390625" style="0" customWidth="1"/>
    <col min="3" max="3" width="39.75390625" style="0" customWidth="1"/>
    <col min="4" max="4" width="13.00390625" style="0" customWidth="1"/>
    <col min="5" max="5" width="7.00390625" style="0" customWidth="1"/>
    <col min="6" max="6" width="7.875" style="0" customWidth="1"/>
    <col min="7" max="8" width="8.375" style="0" customWidth="1"/>
    <col min="9" max="9" width="5.125" style="0" customWidth="1"/>
    <col min="10" max="10" width="6.375" style="0" customWidth="1"/>
    <col min="11" max="11" width="4.75390625" style="0" customWidth="1"/>
    <col min="12" max="12" width="7.75390625" style="0" customWidth="1"/>
    <col min="13" max="13" width="1.75390625" style="0" customWidth="1"/>
    <col min="14" max="14" width="1.875" style="0" customWidth="1"/>
    <col min="15" max="16" width="8.375" style="0" customWidth="1"/>
  </cols>
  <sheetData>
    <row r="1" spans="1:16" ht="16.5" customHeight="1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</row>
    <row r="2" spans="1:16" s="1" customFormat="1" ht="16.5" customHeight="1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ht="6" customHeight="1"/>
    <row r="4" spans="1:16" ht="12.7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5"/>
      <c r="N4" s="6" t="s">
        <v>14</v>
      </c>
      <c r="O4" s="106" t="s">
        <v>15</v>
      </c>
      <c r="P4" s="106"/>
    </row>
    <row r="5" spans="1:16" ht="12.75">
      <c r="A5" s="7" t="s">
        <v>16</v>
      </c>
      <c r="B5" s="8" t="s">
        <v>17</v>
      </c>
      <c r="C5" s="9" t="s">
        <v>16</v>
      </c>
      <c r="D5" s="9"/>
      <c r="E5" s="9" t="s">
        <v>18</v>
      </c>
      <c r="F5" s="9" t="s">
        <v>18</v>
      </c>
      <c r="G5" s="9" t="s">
        <v>19</v>
      </c>
      <c r="H5" s="9" t="s">
        <v>20</v>
      </c>
      <c r="I5" s="9" t="s">
        <v>21</v>
      </c>
      <c r="J5" s="9" t="s">
        <v>22</v>
      </c>
      <c r="K5" s="9"/>
      <c r="L5" s="9" t="s">
        <v>23</v>
      </c>
      <c r="M5" s="10"/>
      <c r="N5" s="11" t="s">
        <v>24</v>
      </c>
      <c r="O5" s="8" t="s">
        <v>25</v>
      </c>
      <c r="P5" s="12" t="s">
        <v>26</v>
      </c>
    </row>
    <row r="6" spans="1:16" s="19" customFormat="1" ht="12">
      <c r="A6" s="13" t="s">
        <v>27</v>
      </c>
      <c r="B6" s="14" t="s">
        <v>28</v>
      </c>
      <c r="C6" s="14" t="s">
        <v>29</v>
      </c>
      <c r="D6" s="14" t="s">
        <v>30</v>
      </c>
      <c r="E6" s="14" t="s">
        <v>31</v>
      </c>
      <c r="F6" s="14" t="s">
        <v>32</v>
      </c>
      <c r="G6" s="14" t="s">
        <v>33</v>
      </c>
      <c r="H6" s="14" t="s">
        <v>34</v>
      </c>
      <c r="I6" s="14" t="s">
        <v>35</v>
      </c>
      <c r="J6" s="14" t="s">
        <v>36</v>
      </c>
      <c r="K6" s="14" t="s">
        <v>37</v>
      </c>
      <c r="L6" s="14" t="s">
        <v>38</v>
      </c>
      <c r="M6" s="15"/>
      <c r="N6" s="16"/>
      <c r="O6" s="17" t="s">
        <v>39</v>
      </c>
      <c r="P6" s="18" t="s">
        <v>40</v>
      </c>
    </row>
    <row r="7" spans="1:16" ht="14.25" customHeight="1">
      <c r="A7" s="20" t="s">
        <v>41</v>
      </c>
      <c r="B7" s="21" t="s">
        <v>42</v>
      </c>
      <c r="C7" s="22" t="s">
        <v>43</v>
      </c>
      <c r="D7" s="22" t="s">
        <v>44</v>
      </c>
      <c r="E7" s="22">
        <v>4410</v>
      </c>
      <c r="F7" s="22">
        <v>11762</v>
      </c>
      <c r="G7" s="22">
        <f>F7-E7</f>
        <v>7352</v>
      </c>
      <c r="H7" s="22">
        <v>7352</v>
      </c>
      <c r="I7" s="22"/>
      <c r="J7" s="22"/>
      <c r="K7" s="22"/>
      <c r="L7" s="22"/>
      <c r="M7" s="22"/>
      <c r="N7" s="23">
        <v>2</v>
      </c>
      <c r="O7" s="24">
        <v>7352</v>
      </c>
      <c r="P7" s="25"/>
    </row>
    <row r="8" spans="1:16" ht="14.25" customHeight="1">
      <c r="A8" s="26" t="s">
        <v>45</v>
      </c>
      <c r="B8" s="27" t="s">
        <v>42</v>
      </c>
      <c r="C8" s="28" t="s">
        <v>46</v>
      </c>
      <c r="D8" s="28" t="s">
        <v>47</v>
      </c>
      <c r="E8" s="28">
        <v>4564</v>
      </c>
      <c r="F8" s="28">
        <v>7680</v>
      </c>
      <c r="G8" s="28">
        <v>3116</v>
      </c>
      <c r="H8" s="28">
        <v>3116</v>
      </c>
      <c r="I8" s="28"/>
      <c r="J8" s="28"/>
      <c r="K8" s="28"/>
      <c r="L8" s="28"/>
      <c r="M8" s="29"/>
      <c r="N8" s="30">
        <v>2</v>
      </c>
      <c r="O8" s="31">
        <v>3116</v>
      </c>
      <c r="P8" s="32"/>
    </row>
    <row r="9" spans="1:16" ht="14.25" customHeight="1">
      <c r="A9" s="20" t="s">
        <v>48</v>
      </c>
      <c r="B9" s="21" t="s">
        <v>42</v>
      </c>
      <c r="C9" s="33" t="s">
        <v>49</v>
      </c>
      <c r="D9" s="22" t="s">
        <v>47</v>
      </c>
      <c r="E9" s="22">
        <v>0</v>
      </c>
      <c r="F9" s="22">
        <v>3450</v>
      </c>
      <c r="G9" s="22">
        <f>F9-E9</f>
        <v>3450</v>
      </c>
      <c r="H9" s="22">
        <f>G9</f>
        <v>3450</v>
      </c>
      <c r="I9" s="22"/>
      <c r="J9" s="22"/>
      <c r="K9" s="22"/>
      <c r="L9" s="22"/>
      <c r="M9" s="22"/>
      <c r="N9" s="23">
        <v>2</v>
      </c>
      <c r="O9" s="31">
        <v>3450</v>
      </c>
      <c r="P9" s="32"/>
    </row>
    <row r="10" spans="1:16" ht="14.25" customHeight="1">
      <c r="A10" s="20" t="s">
        <v>48</v>
      </c>
      <c r="B10" s="21" t="s">
        <v>42</v>
      </c>
      <c r="C10" s="33" t="s">
        <v>49</v>
      </c>
      <c r="D10" s="22" t="s">
        <v>50</v>
      </c>
      <c r="E10" s="22">
        <v>3450</v>
      </c>
      <c r="F10" s="22">
        <v>16102</v>
      </c>
      <c r="G10" s="22">
        <f>F10-E10</f>
        <v>12652</v>
      </c>
      <c r="H10" s="22">
        <f>G10</f>
        <v>12652</v>
      </c>
      <c r="I10" s="22"/>
      <c r="J10" s="22"/>
      <c r="K10" s="22"/>
      <c r="L10" s="22"/>
      <c r="M10" s="22"/>
      <c r="N10" s="23">
        <v>2</v>
      </c>
      <c r="O10" s="31">
        <v>12652</v>
      </c>
      <c r="P10" s="32"/>
    </row>
    <row r="11" spans="1:16" ht="14.25" customHeight="1">
      <c r="A11" s="20" t="s">
        <v>51</v>
      </c>
      <c r="B11" s="21" t="s">
        <v>42</v>
      </c>
      <c r="C11" s="22" t="s">
        <v>52</v>
      </c>
      <c r="D11" s="22" t="s">
        <v>53</v>
      </c>
      <c r="E11" s="22">
        <v>1370</v>
      </c>
      <c r="F11" s="22">
        <v>12906</v>
      </c>
      <c r="G11" s="22">
        <f>F11-E11</f>
        <v>11536</v>
      </c>
      <c r="H11" s="22">
        <v>11536</v>
      </c>
      <c r="I11" s="22"/>
      <c r="J11" s="22"/>
      <c r="K11" s="22"/>
      <c r="L11" s="22"/>
      <c r="M11" s="22"/>
      <c r="N11" s="23">
        <v>2</v>
      </c>
      <c r="O11" s="31">
        <v>11536</v>
      </c>
      <c r="P11" s="32"/>
    </row>
    <row r="12" spans="1:16" ht="14.25" customHeight="1">
      <c r="A12" s="20" t="s">
        <v>51</v>
      </c>
      <c r="B12" s="21" t="s">
        <v>42</v>
      </c>
      <c r="C12" s="22" t="s">
        <v>52</v>
      </c>
      <c r="D12" s="22" t="s">
        <v>44</v>
      </c>
      <c r="E12" s="22">
        <v>12906</v>
      </c>
      <c r="F12" s="22">
        <v>16274</v>
      </c>
      <c r="G12" s="22">
        <f>F12-E12</f>
        <v>3368</v>
      </c>
      <c r="H12" s="22">
        <v>3368</v>
      </c>
      <c r="I12" s="22"/>
      <c r="J12" s="22"/>
      <c r="K12" s="22"/>
      <c r="L12" s="22"/>
      <c r="M12" s="22"/>
      <c r="N12" s="23">
        <v>2</v>
      </c>
      <c r="O12" s="31">
        <v>3368</v>
      </c>
      <c r="P12" s="32"/>
    </row>
    <row r="13" spans="1:16" ht="4.5" customHeight="1">
      <c r="A13" s="34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7"/>
      <c r="M13" s="36"/>
      <c r="N13" s="36"/>
      <c r="O13" s="36"/>
      <c r="P13" s="38"/>
    </row>
    <row r="14" spans="1:16" ht="15" customHeight="1">
      <c r="A14" s="107" t="s">
        <v>54</v>
      </c>
      <c r="B14" s="107"/>
      <c r="C14" s="107"/>
      <c r="D14" s="107"/>
      <c r="E14" s="107"/>
      <c r="F14" s="107"/>
      <c r="G14" s="39">
        <f>SUM(G7:G13)</f>
        <v>41474</v>
      </c>
      <c r="H14" s="39">
        <f>SUM(H7:H13)</f>
        <v>41474</v>
      </c>
      <c r="I14" s="40"/>
      <c r="J14" s="40"/>
      <c r="K14" s="40"/>
      <c r="L14" s="41"/>
      <c r="M14" s="40"/>
      <c r="N14" s="42"/>
      <c r="O14" s="43">
        <f>SUM(O7:O13)</f>
        <v>41474</v>
      </c>
      <c r="P14" s="44">
        <f>SUM(P7:P13)</f>
        <v>0</v>
      </c>
    </row>
    <row r="15" spans="1:16" ht="6" customHeight="1">
      <c r="A15" s="45"/>
      <c r="B15" s="46"/>
      <c r="C15" s="46"/>
      <c r="D15" s="47"/>
      <c r="E15" s="47"/>
      <c r="F15" s="47"/>
      <c r="G15" s="48"/>
      <c r="H15" s="48"/>
      <c r="I15" s="47"/>
      <c r="J15" s="47"/>
      <c r="K15" s="47"/>
      <c r="L15" s="47"/>
      <c r="M15" s="47"/>
      <c r="N15" s="47"/>
      <c r="O15" s="47"/>
      <c r="P15" s="49"/>
    </row>
    <row r="16" spans="1:16" ht="13.5" customHeight="1">
      <c r="A16" s="20" t="s">
        <v>55</v>
      </c>
      <c r="B16" s="21" t="s">
        <v>56</v>
      </c>
      <c r="C16" s="22" t="s">
        <v>57</v>
      </c>
      <c r="D16" s="22" t="s">
        <v>58</v>
      </c>
      <c r="E16" s="22">
        <v>7800</v>
      </c>
      <c r="F16" s="22">
        <v>8095</v>
      </c>
      <c r="G16" s="22">
        <f>F16-E16</f>
        <v>295</v>
      </c>
      <c r="H16" s="22"/>
      <c r="I16" s="22"/>
      <c r="J16" s="22"/>
      <c r="K16" s="22"/>
      <c r="L16" s="22">
        <v>295</v>
      </c>
      <c r="M16" s="22" t="s">
        <v>59</v>
      </c>
      <c r="N16" s="23">
        <v>2</v>
      </c>
      <c r="O16" s="24"/>
      <c r="P16" s="25"/>
    </row>
    <row r="17" spans="1:16" ht="13.5" customHeight="1">
      <c r="A17" s="20" t="s">
        <v>55</v>
      </c>
      <c r="B17" s="21" t="s">
        <v>56</v>
      </c>
      <c r="C17" s="22" t="s">
        <v>57</v>
      </c>
      <c r="D17" s="22" t="s">
        <v>58</v>
      </c>
      <c r="E17" s="22">
        <v>8095</v>
      </c>
      <c r="F17" s="22">
        <v>8510</v>
      </c>
      <c r="G17" s="22">
        <f>F17-E17</f>
        <v>415</v>
      </c>
      <c r="H17" s="22"/>
      <c r="I17" s="22">
        <v>415</v>
      </c>
      <c r="J17" s="22"/>
      <c r="K17" s="22"/>
      <c r="L17" s="22"/>
      <c r="M17" s="22"/>
      <c r="N17" s="23">
        <v>2</v>
      </c>
      <c r="O17" s="24"/>
      <c r="P17" s="25">
        <v>415</v>
      </c>
    </row>
    <row r="18" spans="1:16" ht="13.5" customHeight="1">
      <c r="A18" s="20" t="s">
        <v>55</v>
      </c>
      <c r="B18" s="21" t="s">
        <v>56</v>
      </c>
      <c r="C18" s="22" t="s">
        <v>57</v>
      </c>
      <c r="D18" s="22" t="s">
        <v>58</v>
      </c>
      <c r="E18" s="22">
        <v>8510</v>
      </c>
      <c r="F18" s="22">
        <v>9042</v>
      </c>
      <c r="G18" s="22">
        <f>F18-E18</f>
        <v>532</v>
      </c>
      <c r="H18" s="22"/>
      <c r="I18" s="22"/>
      <c r="J18" s="22"/>
      <c r="K18" s="22"/>
      <c r="L18" s="22">
        <v>532</v>
      </c>
      <c r="M18" s="22" t="s">
        <v>59</v>
      </c>
      <c r="N18" s="23">
        <v>2</v>
      </c>
      <c r="O18" s="24"/>
      <c r="P18" s="25"/>
    </row>
    <row r="19" spans="1:16" ht="13.5" customHeight="1">
      <c r="A19" s="20" t="s">
        <v>55</v>
      </c>
      <c r="B19" s="21" t="s">
        <v>56</v>
      </c>
      <c r="C19" s="22" t="s">
        <v>57</v>
      </c>
      <c r="D19" s="22" t="s">
        <v>58</v>
      </c>
      <c r="E19" s="22">
        <v>9042</v>
      </c>
      <c r="F19" s="22">
        <v>11922</v>
      </c>
      <c r="G19" s="22">
        <v>2880</v>
      </c>
      <c r="H19" s="22">
        <v>2880</v>
      </c>
      <c r="I19" s="22"/>
      <c r="J19" s="22"/>
      <c r="K19" s="22"/>
      <c r="L19" s="22"/>
      <c r="M19" s="22"/>
      <c r="N19" s="23">
        <v>2</v>
      </c>
      <c r="O19" s="24"/>
      <c r="P19" s="25">
        <v>2880</v>
      </c>
    </row>
    <row r="20" spans="1:16" ht="13.5" customHeight="1">
      <c r="A20" s="20" t="s">
        <v>60</v>
      </c>
      <c r="B20" s="21" t="s">
        <v>56</v>
      </c>
      <c r="C20" s="22" t="s">
        <v>61</v>
      </c>
      <c r="D20" s="22" t="s">
        <v>58</v>
      </c>
      <c r="E20" s="22">
        <v>0</v>
      </c>
      <c r="F20" s="22">
        <v>5140</v>
      </c>
      <c r="G20" s="22">
        <f aca="true" t="shared" si="0" ref="G20:G45">F20-E20</f>
        <v>5140</v>
      </c>
      <c r="H20" s="22">
        <v>5140</v>
      </c>
      <c r="I20" s="22"/>
      <c r="J20" s="22"/>
      <c r="K20" s="22"/>
      <c r="L20" s="22"/>
      <c r="M20" s="22"/>
      <c r="N20" s="23">
        <v>2</v>
      </c>
      <c r="O20" s="24"/>
      <c r="P20" s="25">
        <v>5140</v>
      </c>
    </row>
    <row r="21" spans="1:16" ht="13.5" customHeight="1">
      <c r="A21" s="20" t="s">
        <v>62</v>
      </c>
      <c r="B21" s="21" t="s">
        <v>56</v>
      </c>
      <c r="C21" s="22" t="s">
        <v>63</v>
      </c>
      <c r="D21" s="22" t="s">
        <v>58</v>
      </c>
      <c r="E21" s="22">
        <v>0</v>
      </c>
      <c r="F21" s="22">
        <v>4245</v>
      </c>
      <c r="G21" s="22">
        <f t="shared" si="0"/>
        <v>4245</v>
      </c>
      <c r="H21" s="22">
        <v>4245</v>
      </c>
      <c r="I21" s="22"/>
      <c r="J21" s="22"/>
      <c r="K21" s="22"/>
      <c r="L21" s="22"/>
      <c r="M21" s="22"/>
      <c r="N21" s="23">
        <v>2</v>
      </c>
      <c r="O21" s="24"/>
      <c r="P21" s="25">
        <v>4245</v>
      </c>
    </row>
    <row r="22" spans="1:16" ht="13.5" customHeight="1">
      <c r="A22" s="20" t="s">
        <v>62</v>
      </c>
      <c r="B22" s="21" t="s">
        <v>56</v>
      </c>
      <c r="C22" s="22" t="s">
        <v>63</v>
      </c>
      <c r="D22" s="22" t="s">
        <v>58</v>
      </c>
      <c r="E22" s="22">
        <v>4245</v>
      </c>
      <c r="F22" s="22">
        <v>7027</v>
      </c>
      <c r="G22" s="22">
        <f t="shared" si="0"/>
        <v>2782</v>
      </c>
      <c r="H22" s="22"/>
      <c r="I22" s="22"/>
      <c r="J22" s="22"/>
      <c r="K22" s="22"/>
      <c r="L22" s="22">
        <v>2782</v>
      </c>
      <c r="M22" s="22" t="s">
        <v>59</v>
      </c>
      <c r="N22" s="23">
        <v>2</v>
      </c>
      <c r="O22" s="24"/>
      <c r="P22" s="25"/>
    </row>
    <row r="23" spans="1:16" ht="13.5" customHeight="1">
      <c r="A23" s="20" t="s">
        <v>64</v>
      </c>
      <c r="B23" s="21" t="s">
        <v>56</v>
      </c>
      <c r="C23" s="22" t="s">
        <v>65</v>
      </c>
      <c r="D23" s="22" t="s">
        <v>58</v>
      </c>
      <c r="E23" s="22">
        <v>6506</v>
      </c>
      <c r="F23" s="22">
        <v>13590</v>
      </c>
      <c r="G23" s="22">
        <f t="shared" si="0"/>
        <v>7084</v>
      </c>
      <c r="H23" s="28">
        <v>7084</v>
      </c>
      <c r="I23" s="22"/>
      <c r="J23" s="22"/>
      <c r="K23" s="22"/>
      <c r="L23" s="22"/>
      <c r="M23" s="22"/>
      <c r="N23" s="23">
        <v>2</v>
      </c>
      <c r="O23" s="24">
        <v>7084</v>
      </c>
      <c r="P23" s="25"/>
    </row>
    <row r="24" spans="1:16" ht="13.5" customHeight="1">
      <c r="A24" s="20" t="s">
        <v>66</v>
      </c>
      <c r="B24" s="21" t="s">
        <v>56</v>
      </c>
      <c r="C24" s="22" t="s">
        <v>67</v>
      </c>
      <c r="D24" s="22" t="s">
        <v>58</v>
      </c>
      <c r="E24" s="22">
        <v>0</v>
      </c>
      <c r="F24" s="22">
        <v>2810</v>
      </c>
      <c r="G24" s="22">
        <f t="shared" si="0"/>
        <v>2810</v>
      </c>
      <c r="H24" s="22">
        <v>2810</v>
      </c>
      <c r="I24" s="22"/>
      <c r="J24" s="22"/>
      <c r="K24" s="22"/>
      <c r="L24" s="22"/>
      <c r="M24" s="22"/>
      <c r="N24" s="23">
        <v>2</v>
      </c>
      <c r="O24" s="24"/>
      <c r="P24" s="25">
        <v>2810</v>
      </c>
    </row>
    <row r="25" spans="1:16" ht="13.5" customHeight="1">
      <c r="A25" s="20" t="s">
        <v>68</v>
      </c>
      <c r="B25" s="21" t="s">
        <v>56</v>
      </c>
      <c r="C25" s="22" t="s">
        <v>69</v>
      </c>
      <c r="D25" s="22" t="s">
        <v>58</v>
      </c>
      <c r="E25" s="22">
        <v>0</v>
      </c>
      <c r="F25" s="22">
        <v>1860</v>
      </c>
      <c r="G25" s="22">
        <f t="shared" si="0"/>
        <v>1860</v>
      </c>
      <c r="H25" s="22">
        <v>1860</v>
      </c>
      <c r="I25" s="22"/>
      <c r="J25" s="22"/>
      <c r="K25" s="22"/>
      <c r="L25" s="22"/>
      <c r="M25" s="22"/>
      <c r="N25" s="23">
        <v>2</v>
      </c>
      <c r="O25" s="24"/>
      <c r="P25" s="25">
        <v>1860</v>
      </c>
    </row>
    <row r="26" spans="1:16" ht="13.5" customHeight="1">
      <c r="A26" s="20" t="s">
        <v>68</v>
      </c>
      <c r="B26" s="21" t="s">
        <v>56</v>
      </c>
      <c r="C26" s="22" t="s">
        <v>69</v>
      </c>
      <c r="D26" s="22" t="s">
        <v>58</v>
      </c>
      <c r="E26" s="22">
        <v>1860</v>
      </c>
      <c r="F26" s="22">
        <v>2860</v>
      </c>
      <c r="G26" s="22">
        <f t="shared" si="0"/>
        <v>1000</v>
      </c>
      <c r="H26" s="22"/>
      <c r="I26" s="22"/>
      <c r="J26" s="22"/>
      <c r="K26" s="22"/>
      <c r="L26" s="22">
        <v>1000</v>
      </c>
      <c r="M26" s="22" t="s">
        <v>70</v>
      </c>
      <c r="N26" s="23">
        <v>2</v>
      </c>
      <c r="O26" s="24"/>
      <c r="P26" s="25"/>
    </row>
    <row r="27" spans="1:16" ht="13.5" customHeight="1">
      <c r="A27" s="20" t="s">
        <v>68</v>
      </c>
      <c r="B27" s="21" t="s">
        <v>56</v>
      </c>
      <c r="C27" s="22" t="s">
        <v>69</v>
      </c>
      <c r="D27" s="22" t="s">
        <v>58</v>
      </c>
      <c r="E27" s="22">
        <v>2860</v>
      </c>
      <c r="F27" s="22">
        <v>4047</v>
      </c>
      <c r="G27" s="22">
        <f t="shared" si="0"/>
        <v>1187</v>
      </c>
      <c r="H27" s="22"/>
      <c r="I27" s="22"/>
      <c r="J27" s="22"/>
      <c r="K27" s="22"/>
      <c r="L27" s="22">
        <v>1187</v>
      </c>
      <c r="M27" s="22" t="s">
        <v>59</v>
      </c>
      <c r="N27" s="23">
        <v>2</v>
      </c>
      <c r="O27" s="24"/>
      <c r="P27" s="25"/>
    </row>
    <row r="28" spans="1:16" ht="13.5" customHeight="1">
      <c r="A28" s="20" t="s">
        <v>71</v>
      </c>
      <c r="B28" s="21" t="s">
        <v>56</v>
      </c>
      <c r="C28" s="22" t="s">
        <v>72</v>
      </c>
      <c r="D28" s="22" t="s">
        <v>58</v>
      </c>
      <c r="E28" s="22">
        <v>0</v>
      </c>
      <c r="F28" s="22">
        <v>4315</v>
      </c>
      <c r="G28" s="22">
        <f t="shared" si="0"/>
        <v>4315</v>
      </c>
      <c r="H28" s="22"/>
      <c r="I28" s="22"/>
      <c r="J28" s="22"/>
      <c r="K28" s="22"/>
      <c r="L28" s="22">
        <v>4315</v>
      </c>
      <c r="M28" s="22" t="s">
        <v>59</v>
      </c>
      <c r="N28" s="23">
        <v>2</v>
      </c>
      <c r="O28" s="24"/>
      <c r="P28" s="25"/>
    </row>
    <row r="29" spans="1:16" ht="13.5" customHeight="1">
      <c r="A29" s="20" t="s">
        <v>73</v>
      </c>
      <c r="B29" s="21" t="s">
        <v>56</v>
      </c>
      <c r="C29" s="22" t="s">
        <v>74</v>
      </c>
      <c r="D29" s="22" t="s">
        <v>58</v>
      </c>
      <c r="E29" s="22">
        <v>0</v>
      </c>
      <c r="F29" s="22">
        <v>2968</v>
      </c>
      <c r="G29" s="22">
        <f t="shared" si="0"/>
        <v>2968</v>
      </c>
      <c r="H29" s="22">
        <v>2968</v>
      </c>
      <c r="I29" s="22"/>
      <c r="J29" s="22"/>
      <c r="K29" s="22"/>
      <c r="L29" s="22"/>
      <c r="M29" s="22"/>
      <c r="N29" s="23">
        <v>2</v>
      </c>
      <c r="O29" s="24"/>
      <c r="P29" s="25">
        <v>2968</v>
      </c>
    </row>
    <row r="30" spans="1:16" ht="13.5" customHeight="1">
      <c r="A30" s="20" t="s">
        <v>75</v>
      </c>
      <c r="B30" s="21" t="s">
        <v>56</v>
      </c>
      <c r="C30" s="22" t="s">
        <v>76</v>
      </c>
      <c r="D30" s="22" t="s">
        <v>58</v>
      </c>
      <c r="E30" s="22">
        <v>0</v>
      </c>
      <c r="F30" s="22">
        <v>2344</v>
      </c>
      <c r="G30" s="22">
        <f t="shared" si="0"/>
        <v>2344</v>
      </c>
      <c r="H30" s="22">
        <v>2344</v>
      </c>
      <c r="I30" s="22"/>
      <c r="J30" s="22"/>
      <c r="K30" s="22"/>
      <c r="L30" s="22"/>
      <c r="M30" s="22"/>
      <c r="N30" s="23">
        <v>2</v>
      </c>
      <c r="O30" s="24"/>
      <c r="P30" s="25">
        <v>2344</v>
      </c>
    </row>
    <row r="31" spans="1:16" ht="13.5" customHeight="1">
      <c r="A31" s="20" t="s">
        <v>75</v>
      </c>
      <c r="B31" s="21" t="s">
        <v>56</v>
      </c>
      <c r="C31" s="22" t="s">
        <v>76</v>
      </c>
      <c r="D31" s="22" t="s">
        <v>58</v>
      </c>
      <c r="E31" s="22">
        <v>2344</v>
      </c>
      <c r="F31" s="22">
        <v>3425</v>
      </c>
      <c r="G31" s="22">
        <f t="shared" si="0"/>
        <v>1081</v>
      </c>
      <c r="H31" s="22"/>
      <c r="I31" s="22"/>
      <c r="J31" s="22"/>
      <c r="K31" s="22"/>
      <c r="L31" s="22">
        <v>1081</v>
      </c>
      <c r="M31" s="22" t="s">
        <v>59</v>
      </c>
      <c r="N31" s="23">
        <v>2</v>
      </c>
      <c r="O31" s="24"/>
      <c r="P31" s="25"/>
    </row>
    <row r="32" spans="1:16" ht="13.5" customHeight="1">
      <c r="A32" s="20" t="s">
        <v>75</v>
      </c>
      <c r="B32" s="21" t="s">
        <v>56</v>
      </c>
      <c r="C32" s="22" t="s">
        <v>76</v>
      </c>
      <c r="D32" s="22" t="s">
        <v>77</v>
      </c>
      <c r="E32" s="22">
        <v>3425</v>
      </c>
      <c r="F32" s="22">
        <v>6295</v>
      </c>
      <c r="G32" s="22">
        <f t="shared" si="0"/>
        <v>2870</v>
      </c>
      <c r="H32" s="22"/>
      <c r="I32" s="22"/>
      <c r="J32" s="22"/>
      <c r="K32" s="22"/>
      <c r="L32" s="22">
        <v>2870</v>
      </c>
      <c r="M32" s="22" t="s">
        <v>59</v>
      </c>
      <c r="N32" s="23">
        <v>2</v>
      </c>
      <c r="O32" s="24"/>
      <c r="P32" s="25"/>
    </row>
    <row r="33" spans="1:16" s="51" customFormat="1" ht="13.5" customHeight="1">
      <c r="A33" s="20" t="s">
        <v>78</v>
      </c>
      <c r="B33" s="21" t="s">
        <v>56</v>
      </c>
      <c r="C33" s="22" t="s">
        <v>79</v>
      </c>
      <c r="D33" s="22" t="s">
        <v>80</v>
      </c>
      <c r="E33" s="22">
        <v>0</v>
      </c>
      <c r="F33" s="22">
        <v>700</v>
      </c>
      <c r="G33" s="22">
        <f t="shared" si="0"/>
        <v>700</v>
      </c>
      <c r="H33" s="22">
        <f>G33</f>
        <v>700</v>
      </c>
      <c r="I33" s="22"/>
      <c r="J33" s="22"/>
      <c r="K33" s="22"/>
      <c r="L33" s="22"/>
      <c r="M33" s="22"/>
      <c r="N33" s="50">
        <v>1</v>
      </c>
      <c r="O33" s="24"/>
      <c r="P33" s="25">
        <v>700</v>
      </c>
    </row>
    <row r="34" spans="1:16" ht="13.5" customHeight="1">
      <c r="A34" s="20" t="s">
        <v>81</v>
      </c>
      <c r="B34" s="21" t="s">
        <v>56</v>
      </c>
      <c r="C34" s="33" t="s">
        <v>82</v>
      </c>
      <c r="D34" s="22" t="s">
        <v>50</v>
      </c>
      <c r="E34" s="22">
        <v>0</v>
      </c>
      <c r="F34" s="22">
        <v>5896</v>
      </c>
      <c r="G34" s="22">
        <f t="shared" si="0"/>
        <v>5896</v>
      </c>
      <c r="H34" s="22">
        <v>5896</v>
      </c>
      <c r="I34" s="22"/>
      <c r="J34" s="22"/>
      <c r="K34" s="22"/>
      <c r="L34" s="22"/>
      <c r="M34" s="22"/>
      <c r="N34" s="23">
        <v>2</v>
      </c>
      <c r="O34" s="24"/>
      <c r="P34" s="25">
        <v>5896</v>
      </c>
    </row>
    <row r="35" spans="1:16" ht="13.5" customHeight="1">
      <c r="A35" s="20" t="s">
        <v>81</v>
      </c>
      <c r="B35" s="21" t="s">
        <v>56</v>
      </c>
      <c r="C35" s="33" t="s">
        <v>82</v>
      </c>
      <c r="D35" s="22" t="s">
        <v>50</v>
      </c>
      <c r="E35" s="22">
        <v>5896</v>
      </c>
      <c r="F35" s="22">
        <v>7635</v>
      </c>
      <c r="G35" s="22">
        <f t="shared" si="0"/>
        <v>1739</v>
      </c>
      <c r="H35" s="22"/>
      <c r="I35" s="22"/>
      <c r="J35" s="22"/>
      <c r="K35" s="22"/>
      <c r="L35" s="22">
        <v>1739</v>
      </c>
      <c r="M35" s="22" t="s">
        <v>59</v>
      </c>
      <c r="N35" s="23">
        <v>2</v>
      </c>
      <c r="O35" s="24"/>
      <c r="P35" s="25"/>
    </row>
    <row r="36" spans="1:16" ht="13.5" customHeight="1">
      <c r="A36" s="20" t="s">
        <v>83</v>
      </c>
      <c r="B36" s="21" t="s">
        <v>56</v>
      </c>
      <c r="C36" s="22" t="s">
        <v>84</v>
      </c>
      <c r="D36" s="22" t="s">
        <v>50</v>
      </c>
      <c r="E36" s="22">
        <v>0</v>
      </c>
      <c r="F36" s="22">
        <v>3120</v>
      </c>
      <c r="G36" s="22">
        <f t="shared" si="0"/>
        <v>3120</v>
      </c>
      <c r="H36" s="22">
        <v>3120</v>
      </c>
      <c r="I36" s="22"/>
      <c r="J36" s="22"/>
      <c r="K36" s="22"/>
      <c r="L36" s="22"/>
      <c r="M36" s="22"/>
      <c r="N36" s="23">
        <v>2</v>
      </c>
      <c r="O36" s="24"/>
      <c r="P36" s="25">
        <v>3120</v>
      </c>
    </row>
    <row r="37" spans="1:16" ht="13.5" customHeight="1">
      <c r="A37" s="20" t="s">
        <v>85</v>
      </c>
      <c r="B37" s="21" t="s">
        <v>56</v>
      </c>
      <c r="C37" s="22" t="s">
        <v>86</v>
      </c>
      <c r="D37" s="22" t="s">
        <v>50</v>
      </c>
      <c r="E37" s="22">
        <v>0</v>
      </c>
      <c r="F37" s="22">
        <v>2235</v>
      </c>
      <c r="G37" s="22">
        <f t="shared" si="0"/>
        <v>2235</v>
      </c>
      <c r="H37" s="22">
        <v>2235</v>
      </c>
      <c r="I37" s="22"/>
      <c r="J37" s="22"/>
      <c r="K37" s="22"/>
      <c r="L37" s="22"/>
      <c r="M37" s="22"/>
      <c r="N37" s="23">
        <v>2</v>
      </c>
      <c r="O37" s="24"/>
      <c r="P37" s="25">
        <v>2235</v>
      </c>
    </row>
    <row r="38" spans="1:16" ht="13.5" customHeight="1">
      <c r="A38" s="20" t="s">
        <v>85</v>
      </c>
      <c r="B38" s="21" t="s">
        <v>56</v>
      </c>
      <c r="C38" s="22" t="s">
        <v>86</v>
      </c>
      <c r="D38" s="22" t="s">
        <v>50</v>
      </c>
      <c r="E38" s="22">
        <v>2235</v>
      </c>
      <c r="F38" s="22">
        <f>E38+600</f>
        <v>2835</v>
      </c>
      <c r="G38" s="22">
        <f t="shared" si="0"/>
        <v>600</v>
      </c>
      <c r="H38" s="22"/>
      <c r="I38" s="22"/>
      <c r="J38" s="22"/>
      <c r="K38" s="22"/>
      <c r="L38" s="22">
        <v>600</v>
      </c>
      <c r="M38" s="22" t="s">
        <v>87</v>
      </c>
      <c r="N38" s="23">
        <v>2</v>
      </c>
      <c r="O38" s="24"/>
      <c r="P38" s="25"/>
    </row>
    <row r="39" spans="1:16" ht="13.5" customHeight="1">
      <c r="A39" s="20" t="s">
        <v>85</v>
      </c>
      <c r="B39" s="21" t="s">
        <v>56</v>
      </c>
      <c r="C39" s="22" t="s">
        <v>86</v>
      </c>
      <c r="D39" s="22" t="s">
        <v>50</v>
      </c>
      <c r="E39" s="22">
        <v>2835</v>
      </c>
      <c r="F39" s="22">
        <v>4260</v>
      </c>
      <c r="G39" s="22">
        <f t="shared" si="0"/>
        <v>1425</v>
      </c>
      <c r="H39" s="22"/>
      <c r="I39" s="22"/>
      <c r="J39" s="22"/>
      <c r="K39" s="22"/>
      <c r="L39" s="22">
        <v>1425</v>
      </c>
      <c r="M39" s="22" t="s">
        <v>59</v>
      </c>
      <c r="N39" s="23">
        <v>2</v>
      </c>
      <c r="O39" s="24"/>
      <c r="P39" s="25"/>
    </row>
    <row r="40" spans="1:16" ht="13.5" customHeight="1">
      <c r="A40" s="20" t="s">
        <v>88</v>
      </c>
      <c r="B40" s="21" t="s">
        <v>56</v>
      </c>
      <c r="C40" s="22" t="s">
        <v>89</v>
      </c>
      <c r="D40" s="22" t="s">
        <v>50</v>
      </c>
      <c r="E40" s="22">
        <v>0</v>
      </c>
      <c r="F40" s="22">
        <v>80</v>
      </c>
      <c r="G40" s="22">
        <f t="shared" si="0"/>
        <v>80</v>
      </c>
      <c r="H40" s="22">
        <v>80</v>
      </c>
      <c r="I40" s="22"/>
      <c r="J40" s="22"/>
      <c r="K40" s="22"/>
      <c r="L40" s="22"/>
      <c r="M40" s="22"/>
      <c r="N40" s="23">
        <v>2</v>
      </c>
      <c r="O40" s="24"/>
      <c r="P40" s="25">
        <v>80</v>
      </c>
    </row>
    <row r="41" spans="1:16" ht="13.5" customHeight="1">
      <c r="A41" s="20" t="s">
        <v>88</v>
      </c>
      <c r="B41" s="21" t="s">
        <v>56</v>
      </c>
      <c r="C41" s="22" t="s">
        <v>89</v>
      </c>
      <c r="D41" s="22" t="s">
        <v>50</v>
      </c>
      <c r="E41" s="22">
        <v>80</v>
      </c>
      <c r="F41" s="22">
        <v>2550</v>
      </c>
      <c r="G41" s="22">
        <f t="shared" si="0"/>
        <v>2470</v>
      </c>
      <c r="H41" s="22"/>
      <c r="I41" s="22"/>
      <c r="J41" s="22"/>
      <c r="K41" s="22"/>
      <c r="L41" s="22">
        <v>2470</v>
      </c>
      <c r="M41" s="22" t="s">
        <v>59</v>
      </c>
      <c r="N41" s="23">
        <v>2</v>
      </c>
      <c r="O41" s="24"/>
      <c r="P41" s="25"/>
    </row>
    <row r="42" spans="1:16" ht="13.5" customHeight="1">
      <c r="A42" s="20" t="s">
        <v>88</v>
      </c>
      <c r="B42" s="21" t="s">
        <v>56</v>
      </c>
      <c r="C42" s="22" t="s">
        <v>89</v>
      </c>
      <c r="D42" s="22" t="s">
        <v>50</v>
      </c>
      <c r="E42" s="22">
        <v>2550</v>
      </c>
      <c r="F42" s="22">
        <v>3709</v>
      </c>
      <c r="G42" s="22">
        <f t="shared" si="0"/>
        <v>1159</v>
      </c>
      <c r="H42" s="22">
        <f>G42</f>
        <v>1159</v>
      </c>
      <c r="I42" s="22"/>
      <c r="J42" s="22"/>
      <c r="K42" s="22"/>
      <c r="L42" s="22"/>
      <c r="M42" s="22"/>
      <c r="N42" s="23">
        <v>2</v>
      </c>
      <c r="O42" s="24"/>
      <c r="P42" s="25">
        <v>1159</v>
      </c>
    </row>
    <row r="43" spans="1:16" ht="13.5" customHeight="1">
      <c r="A43" s="20" t="s">
        <v>88</v>
      </c>
      <c r="B43" s="21" t="s">
        <v>56</v>
      </c>
      <c r="C43" s="22" t="s">
        <v>89</v>
      </c>
      <c r="D43" s="22" t="s">
        <v>50</v>
      </c>
      <c r="E43" s="22">
        <v>3709</v>
      </c>
      <c r="F43" s="22">
        <v>4185</v>
      </c>
      <c r="G43" s="22">
        <f t="shared" si="0"/>
        <v>476</v>
      </c>
      <c r="H43" s="22"/>
      <c r="I43" s="22"/>
      <c r="J43" s="22"/>
      <c r="K43" s="22"/>
      <c r="L43" s="22">
        <v>476</v>
      </c>
      <c r="M43" s="22"/>
      <c r="N43" s="23">
        <v>2</v>
      </c>
      <c r="O43" s="24"/>
      <c r="P43" s="25"/>
    </row>
    <row r="44" spans="1:16" ht="13.5" customHeight="1">
      <c r="A44" s="20" t="s">
        <v>51</v>
      </c>
      <c r="B44" s="21" t="s">
        <v>56</v>
      </c>
      <c r="C44" s="22" t="s">
        <v>52</v>
      </c>
      <c r="D44" s="22" t="s">
        <v>80</v>
      </c>
      <c r="E44" s="22">
        <v>0</v>
      </c>
      <c r="F44" s="22">
        <v>1370</v>
      </c>
      <c r="G44" s="22">
        <f t="shared" si="0"/>
        <v>1370</v>
      </c>
      <c r="H44" s="22">
        <f>G44</f>
        <v>1370</v>
      </c>
      <c r="I44" s="22"/>
      <c r="J44" s="22"/>
      <c r="K44" s="22"/>
      <c r="L44" s="22"/>
      <c r="M44" s="22"/>
      <c r="N44" s="23">
        <v>2</v>
      </c>
      <c r="O44" s="31">
        <v>1370</v>
      </c>
      <c r="P44" s="32"/>
    </row>
    <row r="45" spans="1:16" ht="13.5" customHeight="1">
      <c r="A45" s="20" t="s">
        <v>90</v>
      </c>
      <c r="B45" s="21" t="s">
        <v>56</v>
      </c>
      <c r="C45" s="22" t="s">
        <v>91</v>
      </c>
      <c r="D45" s="22" t="s">
        <v>58</v>
      </c>
      <c r="E45" s="22">
        <v>7470</v>
      </c>
      <c r="F45" s="22">
        <v>7690</v>
      </c>
      <c r="G45" s="22">
        <f t="shared" si="0"/>
        <v>220</v>
      </c>
      <c r="H45" s="22">
        <v>220</v>
      </c>
      <c r="I45" s="22"/>
      <c r="J45" s="22"/>
      <c r="K45" s="22"/>
      <c r="L45" s="22"/>
      <c r="M45" s="22"/>
      <c r="N45" s="23">
        <v>2</v>
      </c>
      <c r="O45" s="31"/>
      <c r="P45" s="32">
        <v>220</v>
      </c>
    </row>
    <row r="46" spans="1:16" ht="5.25" customHeight="1">
      <c r="A46" s="52"/>
      <c r="B46" s="53"/>
      <c r="C46" s="54"/>
      <c r="D46" s="54"/>
      <c r="E46" s="55"/>
      <c r="F46" s="55"/>
      <c r="G46" s="55"/>
      <c r="H46" s="55"/>
      <c r="I46" s="56"/>
      <c r="J46" s="56"/>
      <c r="K46" s="56"/>
      <c r="L46" s="56"/>
      <c r="M46" s="56"/>
      <c r="N46" s="56"/>
      <c r="O46" s="56"/>
      <c r="P46" s="57"/>
    </row>
    <row r="47" spans="1:16" ht="15" customHeight="1">
      <c r="A47" s="107" t="s">
        <v>92</v>
      </c>
      <c r="B47" s="107"/>
      <c r="C47" s="107"/>
      <c r="D47" s="107"/>
      <c r="E47" s="107"/>
      <c r="F47" s="107"/>
      <c r="G47" s="39">
        <f>SUM(G16:G45)</f>
        <v>65298</v>
      </c>
      <c r="H47" s="39">
        <f>SUM(H16:H45)</f>
        <v>44111</v>
      </c>
      <c r="I47" s="41">
        <f>SUM(I17:I46)</f>
        <v>415</v>
      </c>
      <c r="J47" s="41">
        <f>SUM(J16:J45)</f>
        <v>0</v>
      </c>
      <c r="K47" s="41"/>
      <c r="L47" s="41">
        <f>SUM(L16:L45)</f>
        <v>20772</v>
      </c>
      <c r="M47" s="40"/>
      <c r="N47" s="42"/>
      <c r="O47" s="43">
        <f>SUM(O16:O46)</f>
        <v>8454</v>
      </c>
      <c r="P47" s="44">
        <f>SUM(P16:P46)</f>
        <v>36072</v>
      </c>
    </row>
    <row r="48" spans="1:16" ht="4.5" customHeight="1">
      <c r="A48" s="45"/>
      <c r="B48" s="46"/>
      <c r="C48" s="46"/>
      <c r="D48" s="47"/>
      <c r="E48" s="47"/>
      <c r="F48" s="47"/>
      <c r="G48" s="48"/>
      <c r="H48" s="48"/>
      <c r="I48" s="47"/>
      <c r="J48" s="47"/>
      <c r="K48" s="47"/>
      <c r="L48" s="47"/>
      <c r="M48" s="47"/>
      <c r="N48" s="47"/>
      <c r="O48" s="58"/>
      <c r="P48" s="59"/>
    </row>
    <row r="49" spans="1:16" ht="14.25" customHeight="1">
      <c r="A49" s="20" t="s">
        <v>93</v>
      </c>
      <c r="B49" s="21" t="s">
        <v>94</v>
      </c>
      <c r="C49" s="22" t="s">
        <v>95</v>
      </c>
      <c r="D49" s="22" t="s">
        <v>58</v>
      </c>
      <c r="E49" s="22">
        <v>26168</v>
      </c>
      <c r="F49" s="22">
        <v>34635</v>
      </c>
      <c r="G49" s="22">
        <f aca="true" t="shared" si="1" ref="G49:G65">F49-E49</f>
        <v>8467</v>
      </c>
      <c r="H49" s="22">
        <v>8467</v>
      </c>
      <c r="I49" s="22"/>
      <c r="J49" s="22"/>
      <c r="K49" s="22"/>
      <c r="L49" s="22"/>
      <c r="M49" s="22"/>
      <c r="N49" s="23">
        <v>2</v>
      </c>
      <c r="O49" s="24">
        <v>8467</v>
      </c>
      <c r="P49" s="25"/>
    </row>
    <row r="50" spans="1:16" ht="14.25" customHeight="1">
      <c r="A50" s="20" t="s">
        <v>96</v>
      </c>
      <c r="B50" s="21" t="s">
        <v>94</v>
      </c>
      <c r="C50" s="22" t="s">
        <v>97</v>
      </c>
      <c r="D50" s="22" t="s">
        <v>58</v>
      </c>
      <c r="E50" s="22">
        <v>10070</v>
      </c>
      <c r="F50" s="22">
        <v>21734</v>
      </c>
      <c r="G50" s="22">
        <f t="shared" si="1"/>
        <v>11664</v>
      </c>
      <c r="H50" s="22">
        <v>11664</v>
      </c>
      <c r="I50" s="22"/>
      <c r="J50" s="22"/>
      <c r="K50" s="22"/>
      <c r="L50" s="22"/>
      <c r="M50" s="22"/>
      <c r="N50" s="23">
        <v>2</v>
      </c>
      <c r="O50" s="24">
        <v>11664</v>
      </c>
      <c r="P50" s="25"/>
    </row>
    <row r="51" spans="1:16" s="51" customFormat="1" ht="14.25" customHeight="1">
      <c r="A51" s="20" t="s">
        <v>41</v>
      </c>
      <c r="B51" s="21" t="s">
        <v>94</v>
      </c>
      <c r="C51" s="22" t="s">
        <v>43</v>
      </c>
      <c r="D51" s="22" t="s">
        <v>58</v>
      </c>
      <c r="E51" s="22">
        <v>0</v>
      </c>
      <c r="F51" s="22">
        <v>4410</v>
      </c>
      <c r="G51" s="22">
        <f t="shared" si="1"/>
        <v>4410</v>
      </c>
      <c r="H51" s="22">
        <v>4410</v>
      </c>
      <c r="I51" s="22"/>
      <c r="J51" s="22"/>
      <c r="K51" s="22"/>
      <c r="L51" s="22"/>
      <c r="M51" s="22"/>
      <c r="N51" s="50">
        <v>2</v>
      </c>
      <c r="O51" s="24">
        <v>4410</v>
      </c>
      <c r="P51" s="25"/>
    </row>
    <row r="52" spans="1:16" ht="14.25" customHeight="1">
      <c r="A52" s="20" t="s">
        <v>98</v>
      </c>
      <c r="B52" s="21" t="s">
        <v>94</v>
      </c>
      <c r="C52" s="22" t="s">
        <v>99</v>
      </c>
      <c r="D52" s="22" t="s">
        <v>44</v>
      </c>
      <c r="E52" s="22">
        <v>0</v>
      </c>
      <c r="F52" s="22">
        <v>6245</v>
      </c>
      <c r="G52" s="22">
        <f t="shared" si="1"/>
        <v>6245</v>
      </c>
      <c r="H52" s="22">
        <v>6245</v>
      </c>
      <c r="I52" s="22"/>
      <c r="J52" s="22"/>
      <c r="K52" s="22"/>
      <c r="L52" s="22"/>
      <c r="M52" s="22"/>
      <c r="N52" s="23">
        <v>2</v>
      </c>
      <c r="O52" s="24"/>
      <c r="P52" s="25">
        <v>6245</v>
      </c>
    </row>
    <row r="53" spans="1:16" ht="14.25" customHeight="1">
      <c r="A53" s="20" t="s">
        <v>98</v>
      </c>
      <c r="B53" s="21" t="s">
        <v>94</v>
      </c>
      <c r="C53" s="22" t="s">
        <v>99</v>
      </c>
      <c r="D53" s="22" t="s">
        <v>53</v>
      </c>
      <c r="E53" s="22">
        <v>6245</v>
      </c>
      <c r="F53" s="22">
        <v>7430</v>
      </c>
      <c r="G53" s="22">
        <f t="shared" si="1"/>
        <v>1185</v>
      </c>
      <c r="H53" s="22">
        <f aca="true" t="shared" si="2" ref="H53:H60">G53</f>
        <v>1185</v>
      </c>
      <c r="I53" s="22"/>
      <c r="J53" s="22"/>
      <c r="K53" s="22"/>
      <c r="L53" s="22"/>
      <c r="M53" s="22"/>
      <c r="N53" s="23">
        <v>2</v>
      </c>
      <c r="O53" s="24"/>
      <c r="P53" s="25">
        <v>1185</v>
      </c>
    </row>
    <row r="54" spans="1:16" ht="14.25" customHeight="1">
      <c r="A54" s="20" t="s">
        <v>75</v>
      </c>
      <c r="B54" s="21" t="s">
        <v>94</v>
      </c>
      <c r="C54" s="22" t="s">
        <v>76</v>
      </c>
      <c r="D54" s="22" t="s">
        <v>53</v>
      </c>
      <c r="E54" s="22">
        <v>6295</v>
      </c>
      <c r="F54" s="22">
        <v>16195</v>
      </c>
      <c r="G54" s="22">
        <f t="shared" si="1"/>
        <v>9900</v>
      </c>
      <c r="H54" s="22">
        <f t="shared" si="2"/>
        <v>9900</v>
      </c>
      <c r="I54" s="22"/>
      <c r="J54" s="22"/>
      <c r="K54" s="22"/>
      <c r="L54" s="22"/>
      <c r="M54" s="22"/>
      <c r="N54" s="23">
        <v>2</v>
      </c>
      <c r="O54" s="24"/>
      <c r="P54" s="25">
        <v>9900</v>
      </c>
    </row>
    <row r="55" spans="1:16" ht="14.25" customHeight="1">
      <c r="A55" s="20" t="s">
        <v>100</v>
      </c>
      <c r="B55" s="21" t="s">
        <v>94</v>
      </c>
      <c r="C55" s="22" t="s">
        <v>101</v>
      </c>
      <c r="D55" s="22" t="s">
        <v>53</v>
      </c>
      <c r="E55" s="22">
        <v>0</v>
      </c>
      <c r="F55" s="22">
        <v>5830</v>
      </c>
      <c r="G55" s="22">
        <f t="shared" si="1"/>
        <v>5830</v>
      </c>
      <c r="H55" s="22">
        <f t="shared" si="2"/>
        <v>5830</v>
      </c>
      <c r="I55" s="22"/>
      <c r="J55" s="22"/>
      <c r="K55" s="22"/>
      <c r="L55" s="22"/>
      <c r="M55" s="22"/>
      <c r="N55" s="23">
        <v>2</v>
      </c>
      <c r="O55" s="24"/>
      <c r="P55" s="25">
        <v>5830</v>
      </c>
    </row>
    <row r="56" spans="1:16" ht="14.25" customHeight="1">
      <c r="A56" s="20" t="s">
        <v>102</v>
      </c>
      <c r="B56" s="21" t="s">
        <v>94</v>
      </c>
      <c r="C56" s="22" t="s">
        <v>103</v>
      </c>
      <c r="D56" s="22" t="s">
        <v>53</v>
      </c>
      <c r="E56" s="22">
        <v>0</v>
      </c>
      <c r="F56" s="22">
        <v>2300</v>
      </c>
      <c r="G56" s="22">
        <f t="shared" si="1"/>
        <v>2300</v>
      </c>
      <c r="H56" s="22">
        <f t="shared" si="2"/>
        <v>2300</v>
      </c>
      <c r="I56" s="22"/>
      <c r="J56" s="22"/>
      <c r="K56" s="22"/>
      <c r="L56" s="22"/>
      <c r="M56" s="22"/>
      <c r="N56" s="23">
        <v>2</v>
      </c>
      <c r="O56" s="24"/>
      <c r="P56" s="25">
        <v>2300</v>
      </c>
    </row>
    <row r="57" spans="1:16" ht="14.25" customHeight="1">
      <c r="A57" s="60" t="s">
        <v>45</v>
      </c>
      <c r="B57" s="61" t="s">
        <v>94</v>
      </c>
      <c r="C57" s="62" t="s">
        <v>104</v>
      </c>
      <c r="D57" s="62" t="s">
        <v>53</v>
      </c>
      <c r="E57" s="62">
        <v>0</v>
      </c>
      <c r="F57" s="62">
        <v>4564</v>
      </c>
      <c r="G57" s="62">
        <f t="shared" si="1"/>
        <v>4564</v>
      </c>
      <c r="H57" s="62">
        <f t="shared" si="2"/>
        <v>4564</v>
      </c>
      <c r="I57" s="62"/>
      <c r="J57" s="62"/>
      <c r="K57" s="62"/>
      <c r="L57" s="62"/>
      <c r="M57" s="62"/>
      <c r="N57" s="63">
        <v>2</v>
      </c>
      <c r="O57" s="31">
        <v>4564</v>
      </c>
      <c r="P57" s="32"/>
    </row>
    <row r="58" spans="1:16" ht="14.25" customHeight="1">
      <c r="A58" s="20" t="s">
        <v>78</v>
      </c>
      <c r="B58" s="21" t="s">
        <v>94</v>
      </c>
      <c r="C58" s="22" t="s">
        <v>79</v>
      </c>
      <c r="D58" s="22" t="s">
        <v>47</v>
      </c>
      <c r="E58" s="22">
        <v>700</v>
      </c>
      <c r="F58" s="22">
        <v>6000</v>
      </c>
      <c r="G58" s="22">
        <f t="shared" si="1"/>
        <v>5300</v>
      </c>
      <c r="H58" s="22">
        <f t="shared" si="2"/>
        <v>5300</v>
      </c>
      <c r="I58" s="22"/>
      <c r="J58" s="22"/>
      <c r="K58" s="22"/>
      <c r="L58" s="22"/>
      <c r="M58" s="22"/>
      <c r="N58" s="23">
        <v>2</v>
      </c>
      <c r="O58" s="24"/>
      <c r="P58" s="25">
        <v>5300</v>
      </c>
    </row>
    <row r="59" spans="1:16" s="51" customFormat="1" ht="14.25" customHeight="1">
      <c r="A59" s="20" t="s">
        <v>105</v>
      </c>
      <c r="B59" s="21" t="s">
        <v>94</v>
      </c>
      <c r="C59" s="22" t="s">
        <v>106</v>
      </c>
      <c r="D59" s="22" t="s">
        <v>47</v>
      </c>
      <c r="E59" s="22">
        <v>0</v>
      </c>
      <c r="F59" s="22">
        <v>7280</v>
      </c>
      <c r="G59" s="22">
        <f t="shared" si="1"/>
        <v>7280</v>
      </c>
      <c r="H59" s="22">
        <f t="shared" si="2"/>
        <v>7280</v>
      </c>
      <c r="I59" s="22"/>
      <c r="J59" s="22"/>
      <c r="K59" s="22"/>
      <c r="L59" s="22"/>
      <c r="M59" s="22"/>
      <c r="N59" s="50">
        <v>2</v>
      </c>
      <c r="O59" s="24">
        <v>7280</v>
      </c>
      <c r="P59" s="64"/>
    </row>
    <row r="60" spans="1:16" s="71" customFormat="1" ht="14.25" customHeight="1">
      <c r="A60" s="65" t="s">
        <v>105</v>
      </c>
      <c r="B60" s="66" t="s">
        <v>94</v>
      </c>
      <c r="C60" s="67" t="s">
        <v>106</v>
      </c>
      <c r="D60" s="67" t="s">
        <v>107</v>
      </c>
      <c r="E60" s="67">
        <v>7280</v>
      </c>
      <c r="F60" s="67">
        <v>7980</v>
      </c>
      <c r="G60" s="67">
        <f t="shared" si="1"/>
        <v>700</v>
      </c>
      <c r="H60" s="67">
        <f t="shared" si="2"/>
        <v>700</v>
      </c>
      <c r="I60" s="67"/>
      <c r="J60" s="67"/>
      <c r="K60" s="67"/>
      <c r="L60" s="67"/>
      <c r="M60" s="67"/>
      <c r="N60" s="68">
        <v>1</v>
      </c>
      <c r="O60" s="69">
        <v>700</v>
      </c>
      <c r="P60" s="70"/>
    </row>
    <row r="61" spans="1:16" ht="14.25" customHeight="1">
      <c r="A61" s="20" t="s">
        <v>108</v>
      </c>
      <c r="B61" s="21" t="s">
        <v>94</v>
      </c>
      <c r="C61" s="33" t="s">
        <v>109</v>
      </c>
      <c r="D61" s="22" t="s">
        <v>50</v>
      </c>
      <c r="E61" s="22">
        <v>8427</v>
      </c>
      <c r="F61" s="22">
        <v>13867</v>
      </c>
      <c r="G61" s="22">
        <f t="shared" si="1"/>
        <v>5440</v>
      </c>
      <c r="H61" s="22">
        <v>5440</v>
      </c>
      <c r="I61" s="22"/>
      <c r="J61" s="22"/>
      <c r="K61" s="22"/>
      <c r="L61" s="22"/>
      <c r="M61" s="22"/>
      <c r="N61" s="23">
        <v>2</v>
      </c>
      <c r="O61" s="24"/>
      <c r="P61" s="25">
        <v>5440</v>
      </c>
    </row>
    <row r="62" spans="1:16" ht="14.25" customHeight="1">
      <c r="A62" s="20" t="s">
        <v>110</v>
      </c>
      <c r="B62" s="21" t="s">
        <v>94</v>
      </c>
      <c r="C62" s="22" t="s">
        <v>111</v>
      </c>
      <c r="D62" s="22" t="s">
        <v>50</v>
      </c>
      <c r="E62" s="22">
        <v>7578</v>
      </c>
      <c r="F62" s="22">
        <v>8568</v>
      </c>
      <c r="G62" s="22">
        <f t="shared" si="1"/>
        <v>990</v>
      </c>
      <c r="H62" s="22">
        <v>990</v>
      </c>
      <c r="I62" s="22"/>
      <c r="J62" s="22"/>
      <c r="K62" s="22"/>
      <c r="L62" s="22"/>
      <c r="M62" s="22"/>
      <c r="N62" s="23">
        <v>2</v>
      </c>
      <c r="O62" s="24"/>
      <c r="P62" s="25">
        <v>990</v>
      </c>
    </row>
    <row r="63" spans="1:16" ht="14.25" customHeight="1">
      <c r="A63" s="20" t="s">
        <v>112</v>
      </c>
      <c r="B63" s="21" t="s">
        <v>94</v>
      </c>
      <c r="C63" s="22" t="s">
        <v>113</v>
      </c>
      <c r="D63" s="22" t="s">
        <v>47</v>
      </c>
      <c r="E63" s="22">
        <v>0</v>
      </c>
      <c r="F63" s="22">
        <v>5916</v>
      </c>
      <c r="G63" s="22">
        <f t="shared" si="1"/>
        <v>5916</v>
      </c>
      <c r="H63" s="22">
        <f>G63</f>
        <v>5916</v>
      </c>
      <c r="I63" s="22"/>
      <c r="J63" s="22"/>
      <c r="K63" s="22"/>
      <c r="L63" s="22"/>
      <c r="M63" s="22"/>
      <c r="N63" s="23">
        <v>2</v>
      </c>
      <c r="O63" s="24">
        <v>5916</v>
      </c>
      <c r="P63" s="25"/>
    </row>
    <row r="64" spans="1:16" s="78" customFormat="1" ht="14.25" customHeight="1">
      <c r="A64" s="72" t="s">
        <v>112</v>
      </c>
      <c r="B64" s="73" t="s">
        <v>94</v>
      </c>
      <c r="C64" s="74" t="s">
        <v>113</v>
      </c>
      <c r="D64" s="74" t="s">
        <v>50</v>
      </c>
      <c r="E64" s="22">
        <v>5916</v>
      </c>
      <c r="F64" s="22">
        <v>17329</v>
      </c>
      <c r="G64" s="22">
        <f t="shared" si="1"/>
        <v>11413</v>
      </c>
      <c r="H64" s="22">
        <v>11413</v>
      </c>
      <c r="I64" s="74"/>
      <c r="J64" s="74"/>
      <c r="K64" s="74"/>
      <c r="L64" s="74"/>
      <c r="M64" s="74"/>
      <c r="N64" s="75">
        <v>2</v>
      </c>
      <c r="O64" s="76">
        <v>11413</v>
      </c>
      <c r="P64" s="77"/>
    </row>
    <row r="65" spans="1:16" ht="14.25" customHeight="1">
      <c r="A65" s="20" t="s">
        <v>114</v>
      </c>
      <c r="B65" s="21" t="s">
        <v>94</v>
      </c>
      <c r="C65" s="22" t="s">
        <v>115</v>
      </c>
      <c r="D65" s="22" t="s">
        <v>53</v>
      </c>
      <c r="E65" s="22">
        <v>0</v>
      </c>
      <c r="F65" s="22">
        <v>2267</v>
      </c>
      <c r="G65" s="22">
        <f t="shared" si="1"/>
        <v>2267</v>
      </c>
      <c r="H65" s="22">
        <f>G65</f>
        <v>2267</v>
      </c>
      <c r="I65" s="22"/>
      <c r="J65" s="22"/>
      <c r="K65" s="22"/>
      <c r="L65" s="22"/>
      <c r="M65" s="22"/>
      <c r="N65" s="23">
        <v>2</v>
      </c>
      <c r="O65" s="24">
        <v>2267</v>
      </c>
      <c r="P65" s="25"/>
    </row>
    <row r="66" spans="1:16" ht="14.25" customHeight="1">
      <c r="A66" s="20" t="s">
        <v>114</v>
      </c>
      <c r="B66" s="21" t="s">
        <v>94</v>
      </c>
      <c r="C66" s="22" t="s">
        <v>115</v>
      </c>
      <c r="D66" s="22" t="s">
        <v>53</v>
      </c>
      <c r="E66" s="79">
        <v>2267</v>
      </c>
      <c r="F66" s="79">
        <v>2582</v>
      </c>
      <c r="G66" s="108" t="s">
        <v>116</v>
      </c>
      <c r="H66" s="108"/>
      <c r="I66" s="22"/>
      <c r="J66" s="22"/>
      <c r="K66" s="22"/>
      <c r="L66" s="22"/>
      <c r="M66" s="22"/>
      <c r="N66" s="23">
        <v>2</v>
      </c>
      <c r="O66" s="24"/>
      <c r="P66" s="25"/>
    </row>
    <row r="67" spans="1:16" ht="14.25" customHeight="1">
      <c r="A67" s="20" t="s">
        <v>114</v>
      </c>
      <c r="B67" s="21" t="s">
        <v>94</v>
      </c>
      <c r="C67" s="22" t="s">
        <v>115</v>
      </c>
      <c r="D67" s="22" t="s">
        <v>53</v>
      </c>
      <c r="E67" s="22">
        <v>2582</v>
      </c>
      <c r="F67" s="22">
        <v>3210</v>
      </c>
      <c r="G67" s="22">
        <f aca="true" t="shared" si="3" ref="G67:G77">F67-E67</f>
        <v>628</v>
      </c>
      <c r="H67" s="22">
        <f>G67</f>
        <v>628</v>
      </c>
      <c r="I67" s="22"/>
      <c r="J67" s="22"/>
      <c r="K67" s="22"/>
      <c r="L67" s="22"/>
      <c r="M67" s="22"/>
      <c r="N67" s="23">
        <v>2</v>
      </c>
      <c r="O67" s="24">
        <v>628</v>
      </c>
      <c r="P67" s="25"/>
    </row>
    <row r="68" spans="1:16" ht="14.25" customHeight="1">
      <c r="A68" s="20" t="s">
        <v>114</v>
      </c>
      <c r="B68" s="21" t="s">
        <v>94</v>
      </c>
      <c r="C68" s="22" t="s">
        <v>115</v>
      </c>
      <c r="D68" s="22" t="s">
        <v>53</v>
      </c>
      <c r="E68" s="22">
        <v>3210</v>
      </c>
      <c r="F68" s="22">
        <v>5310</v>
      </c>
      <c r="G68" s="22">
        <f t="shared" si="3"/>
        <v>2100</v>
      </c>
      <c r="H68" s="22" t="s">
        <v>117</v>
      </c>
      <c r="I68" s="22"/>
      <c r="J68" s="22"/>
      <c r="K68" s="22"/>
      <c r="L68" s="22">
        <v>2100</v>
      </c>
      <c r="M68" s="22" t="s">
        <v>70</v>
      </c>
      <c r="N68" s="23">
        <v>2</v>
      </c>
      <c r="O68" s="24"/>
      <c r="P68" s="25"/>
    </row>
    <row r="69" spans="1:16" ht="14.25" customHeight="1">
      <c r="A69" s="20" t="s">
        <v>114</v>
      </c>
      <c r="B69" s="21" t="s">
        <v>94</v>
      </c>
      <c r="C69" s="22" t="s">
        <v>115</v>
      </c>
      <c r="D69" s="22" t="s">
        <v>50</v>
      </c>
      <c r="E69" s="22">
        <v>5310</v>
      </c>
      <c r="F69" s="22">
        <v>6952</v>
      </c>
      <c r="G69" s="22">
        <f t="shared" si="3"/>
        <v>1642</v>
      </c>
      <c r="H69" s="22"/>
      <c r="I69" s="22"/>
      <c r="J69" s="22"/>
      <c r="K69" s="22"/>
      <c r="L69" s="22">
        <v>1642</v>
      </c>
      <c r="M69" s="22" t="s">
        <v>59</v>
      </c>
      <c r="N69" s="23">
        <v>2</v>
      </c>
      <c r="O69" s="24"/>
      <c r="P69" s="25"/>
    </row>
    <row r="70" spans="1:16" ht="14.25" customHeight="1">
      <c r="A70" s="20" t="s">
        <v>114</v>
      </c>
      <c r="B70" s="21" t="s">
        <v>94</v>
      </c>
      <c r="C70" s="22" t="s">
        <v>115</v>
      </c>
      <c r="D70" s="22" t="s">
        <v>50</v>
      </c>
      <c r="E70" s="22">
        <v>6952</v>
      </c>
      <c r="F70" s="22">
        <v>8152</v>
      </c>
      <c r="G70" s="22">
        <f t="shared" si="3"/>
        <v>1200</v>
      </c>
      <c r="H70" s="22">
        <v>1200</v>
      </c>
      <c r="I70" s="22"/>
      <c r="J70" s="22"/>
      <c r="K70" s="22"/>
      <c r="L70" s="22"/>
      <c r="M70" s="22"/>
      <c r="N70" s="23">
        <v>2</v>
      </c>
      <c r="O70" s="24"/>
      <c r="P70" s="25">
        <v>1200</v>
      </c>
    </row>
    <row r="71" spans="1:16" ht="14.25" customHeight="1">
      <c r="A71" s="20" t="s">
        <v>118</v>
      </c>
      <c r="B71" s="21" t="s">
        <v>94</v>
      </c>
      <c r="C71" s="22" t="s">
        <v>119</v>
      </c>
      <c r="D71" s="22" t="s">
        <v>44</v>
      </c>
      <c r="E71" s="22">
        <v>4415</v>
      </c>
      <c r="F71" s="22">
        <v>6785</v>
      </c>
      <c r="G71" s="22">
        <f t="shared" si="3"/>
        <v>2370</v>
      </c>
      <c r="H71" s="22"/>
      <c r="I71" s="22"/>
      <c r="J71" s="22"/>
      <c r="K71" s="22"/>
      <c r="L71" s="22">
        <v>2370</v>
      </c>
      <c r="M71" s="22" t="s">
        <v>59</v>
      </c>
      <c r="N71" s="23">
        <v>2</v>
      </c>
      <c r="O71" s="24"/>
      <c r="P71" s="25"/>
    </row>
    <row r="72" spans="1:16" ht="14.25" customHeight="1">
      <c r="A72" s="20" t="s">
        <v>118</v>
      </c>
      <c r="B72" s="21" t="s">
        <v>94</v>
      </c>
      <c r="C72" s="22" t="s">
        <v>119</v>
      </c>
      <c r="D72" s="22" t="s">
        <v>50</v>
      </c>
      <c r="E72" s="22">
        <v>6785</v>
      </c>
      <c r="F72" s="22">
        <v>10035</v>
      </c>
      <c r="G72" s="22">
        <f t="shared" si="3"/>
        <v>3250</v>
      </c>
      <c r="H72" s="22">
        <v>3250</v>
      </c>
      <c r="I72" s="22"/>
      <c r="J72" s="22"/>
      <c r="K72" s="22"/>
      <c r="L72" s="22"/>
      <c r="M72" s="22"/>
      <c r="N72" s="23">
        <v>2</v>
      </c>
      <c r="O72" s="24"/>
      <c r="P72" s="25">
        <v>3250</v>
      </c>
    </row>
    <row r="73" spans="1:16" ht="14.25" customHeight="1">
      <c r="A73" s="20" t="s">
        <v>120</v>
      </c>
      <c r="B73" s="21" t="s">
        <v>94</v>
      </c>
      <c r="C73" s="22" t="s">
        <v>121</v>
      </c>
      <c r="D73" s="22" t="s">
        <v>50</v>
      </c>
      <c r="E73" s="22">
        <v>4300</v>
      </c>
      <c r="F73" s="22">
        <v>10582</v>
      </c>
      <c r="G73" s="22">
        <f t="shared" si="3"/>
        <v>6282</v>
      </c>
      <c r="H73" s="22">
        <f>G73</f>
        <v>6282</v>
      </c>
      <c r="I73" s="22"/>
      <c r="J73" s="22"/>
      <c r="K73" s="22"/>
      <c r="L73" s="22"/>
      <c r="M73" s="22"/>
      <c r="N73" s="23">
        <v>2</v>
      </c>
      <c r="O73" s="24">
        <v>6282</v>
      </c>
      <c r="P73" s="25"/>
    </row>
    <row r="74" spans="1:16" ht="14.25" customHeight="1">
      <c r="A74" s="20" t="s">
        <v>122</v>
      </c>
      <c r="B74" s="21" t="s">
        <v>94</v>
      </c>
      <c r="C74" s="22" t="s">
        <v>123</v>
      </c>
      <c r="D74" s="22" t="s">
        <v>50</v>
      </c>
      <c r="E74" s="22">
        <v>0</v>
      </c>
      <c r="F74" s="22">
        <v>2760</v>
      </c>
      <c r="G74" s="22">
        <f t="shared" si="3"/>
        <v>2760</v>
      </c>
      <c r="H74" s="22">
        <v>2760</v>
      </c>
      <c r="I74" s="22"/>
      <c r="J74" s="22"/>
      <c r="K74" s="22"/>
      <c r="L74" s="22"/>
      <c r="M74" s="22"/>
      <c r="N74" s="23">
        <v>2</v>
      </c>
      <c r="O74" s="24"/>
      <c r="P74" s="25">
        <v>2760</v>
      </c>
    </row>
    <row r="75" spans="1:16" ht="14.25" customHeight="1">
      <c r="A75" s="20" t="s">
        <v>122</v>
      </c>
      <c r="B75" s="21" t="s">
        <v>94</v>
      </c>
      <c r="C75" s="22" t="s">
        <v>123</v>
      </c>
      <c r="D75" s="22" t="s">
        <v>50</v>
      </c>
      <c r="E75" s="22">
        <v>2760</v>
      </c>
      <c r="F75" s="22">
        <v>3324</v>
      </c>
      <c r="G75" s="22">
        <f t="shared" si="3"/>
        <v>564</v>
      </c>
      <c r="H75" s="22"/>
      <c r="I75" s="22"/>
      <c r="J75" s="22"/>
      <c r="K75" s="22"/>
      <c r="L75" s="22">
        <v>564</v>
      </c>
      <c r="M75" s="22" t="s">
        <v>59</v>
      </c>
      <c r="N75" s="23">
        <v>2</v>
      </c>
      <c r="O75" s="24"/>
      <c r="P75" s="25"/>
    </row>
    <row r="76" spans="1:16" ht="14.25" customHeight="1">
      <c r="A76" s="20" t="s">
        <v>124</v>
      </c>
      <c r="B76" s="21" t="s">
        <v>94</v>
      </c>
      <c r="C76" s="33" t="s">
        <v>125</v>
      </c>
      <c r="D76" s="22" t="s">
        <v>50</v>
      </c>
      <c r="E76" s="22">
        <v>0</v>
      </c>
      <c r="F76" s="22">
        <v>5142</v>
      </c>
      <c r="G76" s="22">
        <f t="shared" si="3"/>
        <v>5142</v>
      </c>
      <c r="H76" s="22">
        <v>5142</v>
      </c>
      <c r="I76" s="22"/>
      <c r="J76" s="22"/>
      <c r="K76" s="22"/>
      <c r="L76" s="22"/>
      <c r="M76" s="22"/>
      <c r="N76" s="23">
        <v>2</v>
      </c>
      <c r="O76" s="24"/>
      <c r="P76" s="25">
        <v>5142</v>
      </c>
    </row>
    <row r="77" spans="1:16" ht="14.25" customHeight="1">
      <c r="A77" s="20" t="s">
        <v>126</v>
      </c>
      <c r="B77" s="21" t="s">
        <v>94</v>
      </c>
      <c r="C77" s="22" t="s">
        <v>127</v>
      </c>
      <c r="D77" s="22" t="s">
        <v>50</v>
      </c>
      <c r="E77" s="22">
        <v>0</v>
      </c>
      <c r="F77" s="22">
        <v>4571</v>
      </c>
      <c r="G77" s="22">
        <f t="shared" si="3"/>
        <v>4571</v>
      </c>
      <c r="H77" s="22">
        <v>4571</v>
      </c>
      <c r="I77" s="22"/>
      <c r="J77" s="22"/>
      <c r="K77" s="22"/>
      <c r="L77" s="22"/>
      <c r="M77" s="22"/>
      <c r="N77" s="23">
        <v>2</v>
      </c>
      <c r="O77" s="24"/>
      <c r="P77" s="25">
        <v>4571</v>
      </c>
    </row>
    <row r="78" spans="1:16" ht="5.25" customHeight="1">
      <c r="A78" s="80"/>
      <c r="B78" s="81"/>
      <c r="C78" s="82"/>
      <c r="D78" s="82"/>
      <c r="E78" s="83"/>
      <c r="F78" s="83"/>
      <c r="G78" s="83"/>
      <c r="H78" s="83"/>
      <c r="I78" s="84"/>
      <c r="J78" s="84"/>
      <c r="K78" s="84"/>
      <c r="L78" s="84"/>
      <c r="M78" s="84"/>
      <c r="N78" s="84"/>
      <c r="O78" s="56"/>
      <c r="P78" s="57"/>
    </row>
    <row r="79" spans="1:18" ht="15" customHeight="1">
      <c r="A79" s="107" t="s">
        <v>128</v>
      </c>
      <c r="B79" s="107"/>
      <c r="C79" s="107"/>
      <c r="D79" s="107"/>
      <c r="E79" s="107"/>
      <c r="F79" s="107"/>
      <c r="G79" s="85">
        <f>SUM(G49:G77)</f>
        <v>124380</v>
      </c>
      <c r="H79" s="85">
        <f>SUM(H49:H77)</f>
        <v>117704</v>
      </c>
      <c r="I79" s="86"/>
      <c r="J79" s="87">
        <f>SUM(J49:J78)</f>
        <v>0</v>
      </c>
      <c r="K79" s="87"/>
      <c r="L79" s="87">
        <f>SUM(L49:L78)</f>
        <v>6676</v>
      </c>
      <c r="M79" s="86"/>
      <c r="N79" s="88"/>
      <c r="O79" s="43">
        <f>SUM(O49:O78)</f>
        <v>63591</v>
      </c>
      <c r="P79" s="44">
        <f>SUM(P49:P78)</f>
        <v>54113</v>
      </c>
      <c r="R79">
        <f>O79+P79</f>
        <v>117704</v>
      </c>
    </row>
    <row r="80" spans="1:16" ht="3.75" customHeight="1">
      <c r="A80" s="89"/>
      <c r="B80" s="90"/>
      <c r="C80" s="90"/>
      <c r="D80" s="91"/>
      <c r="E80" s="91"/>
      <c r="F80" s="91"/>
      <c r="G80" s="92"/>
      <c r="H80" s="92"/>
      <c r="I80" s="91"/>
      <c r="J80" s="91"/>
      <c r="K80" s="91"/>
      <c r="L80" s="91"/>
      <c r="M80" s="91"/>
      <c r="N80" s="91"/>
      <c r="O80" s="93"/>
      <c r="P80" s="94"/>
    </row>
    <row r="81" spans="1:16" s="102" customFormat="1" ht="21" customHeight="1">
      <c r="A81" s="109" t="s">
        <v>129</v>
      </c>
      <c r="B81" s="109"/>
      <c r="C81" s="109"/>
      <c r="D81" s="109"/>
      <c r="E81" s="109"/>
      <c r="F81" s="109"/>
      <c r="G81" s="95">
        <f>G14+G47+G79</f>
        <v>231152</v>
      </c>
      <c r="H81" s="96">
        <f>H14+H47+H79</f>
        <v>203289</v>
      </c>
      <c r="I81" s="97">
        <f>I47</f>
        <v>415</v>
      </c>
      <c r="J81" s="97">
        <f>J14+J47+J79</f>
        <v>0</v>
      </c>
      <c r="K81" s="97"/>
      <c r="L81" s="97">
        <f>L14+L47+L79</f>
        <v>27448</v>
      </c>
      <c r="M81" s="98"/>
      <c r="N81" s="99"/>
      <c r="O81" s="100"/>
      <c r="P81" s="101"/>
    </row>
    <row r="82" spans="1:16" ht="4.5" customHeight="1">
      <c r="A82" s="89"/>
      <c r="B82" s="90"/>
      <c r="C82" s="90"/>
      <c r="D82" s="91"/>
      <c r="E82" s="91"/>
      <c r="F82" s="91"/>
      <c r="G82" s="92"/>
      <c r="H82" s="92"/>
      <c r="I82" s="91"/>
      <c r="J82" s="91"/>
      <c r="K82" s="91"/>
      <c r="L82" s="91"/>
      <c r="M82" s="91"/>
      <c r="N82" s="91"/>
      <c r="O82" s="93"/>
      <c r="P82" s="94"/>
    </row>
    <row r="83" spans="1:18" s="102" customFormat="1" ht="21" customHeight="1">
      <c r="A83" s="109" t="s">
        <v>130</v>
      </c>
      <c r="B83" s="109"/>
      <c r="C83" s="109"/>
      <c r="D83" s="109"/>
      <c r="E83" s="109"/>
      <c r="F83" s="109"/>
      <c r="G83" s="103">
        <f>O83+P83</f>
        <v>203704</v>
      </c>
      <c r="H83" s="96"/>
      <c r="I83" s="97"/>
      <c r="J83" s="97"/>
      <c r="K83" s="97"/>
      <c r="L83" s="97"/>
      <c r="M83" s="98"/>
      <c r="N83" s="99"/>
      <c r="O83" s="100">
        <f>O14+O47+O79</f>
        <v>113519</v>
      </c>
      <c r="P83" s="101">
        <f>P14+P47+P79</f>
        <v>90185</v>
      </c>
      <c r="R83" s="102">
        <f>H81+I81</f>
        <v>203704</v>
      </c>
    </row>
    <row r="86" spans="15:22" ht="12.75">
      <c r="O86" s="104">
        <f>O14+O47+O79</f>
        <v>113519</v>
      </c>
      <c r="P86" s="104">
        <f>P14+P47+P79</f>
        <v>90185</v>
      </c>
      <c r="V86">
        <v>204406</v>
      </c>
    </row>
    <row r="87" ht="12.75">
      <c r="V87">
        <v>251106</v>
      </c>
    </row>
    <row r="88" ht="12.75">
      <c r="V88">
        <v>203704</v>
      </c>
    </row>
    <row r="89" ht="12.75">
      <c r="V89">
        <v>35817</v>
      </c>
    </row>
    <row r="90" ht="12.75">
      <c r="V90">
        <v>3021</v>
      </c>
    </row>
    <row r="92" ht="12.75">
      <c r="V92">
        <f>SUM(V86:V91)</f>
        <v>698054</v>
      </c>
    </row>
  </sheetData>
  <sheetProtection selectLockedCells="1" selectUnlockedCells="1"/>
  <mergeCells count="9">
    <mergeCell ref="A79:F79"/>
    <mergeCell ref="A81:F81"/>
    <mergeCell ref="A83:F83"/>
    <mergeCell ref="A1:P1"/>
    <mergeCell ref="A2:P2"/>
    <mergeCell ref="O4:P4"/>
    <mergeCell ref="A14:F14"/>
    <mergeCell ref="A47:F47"/>
    <mergeCell ref="G66:H66"/>
  </mergeCells>
  <printOptions/>
  <pageMargins left="0.39375" right="0.19652777777777777" top="0.19652777777777777" bottom="0.19652777777777777" header="0.5118055555555555" footer="0.5118055555555555"/>
  <pageSetup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2019-10-04T08:03:07Z</cp:lastPrinted>
  <dcterms:modified xsi:type="dcterms:W3CDTF">2019-10-04T08:05:55Z</dcterms:modified>
  <cp:category/>
  <cp:version/>
  <cp:contentType/>
  <cp:contentStatus/>
</cp:coreProperties>
</file>